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Foglio1!$A$1:$F$51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47" authorId="0">
      <text>
        <r>
          <rPr>
            <sz val="11"/>
            <color rgb="FF000000"/>
            <rFont val="Calibri"/>
            <family val="2"/>
            <charset val="1"/>
          </rPr>
          <t xml:space="preserve">Inserire percentuale di riduzione da applicare</t>
        </r>
      </text>
    </comment>
    <comment ref="C12" authorId="0">
      <text>
        <r>
          <rPr>
            <sz val="11"/>
            <color rgb="FF000000"/>
            <rFont val="Calibri"/>
            <family val="2"/>
            <charset val="1"/>
          </rPr>
          <t xml:space="preserve">Inserire ammontare attivo</t>
        </r>
      </text>
    </comment>
    <comment ref="C28" authorId="0">
      <text>
        <r>
          <rPr>
            <sz val="11"/>
            <color rgb="FF000000"/>
            <rFont val="Calibri"/>
            <family val="2"/>
            <charset val="1"/>
          </rPr>
          <t xml:space="preserve">Inserire ammontare passivo</t>
        </r>
      </text>
    </comment>
  </commentList>
</comments>
</file>

<file path=xl/sharedStrings.xml><?xml version="1.0" encoding="utf-8"?>
<sst xmlns="http://schemas.openxmlformats.org/spreadsheetml/2006/main" count="33" uniqueCount="29">
  <si>
    <t xml:space="preserve">TRIBUNALE CIVILE E PENALE DI</t>
  </si>
  <si>
    <t xml:space="preserve">Composizione della crisi da sovraindebitamento: </t>
  </si>
  <si>
    <t xml:space="preserve">Organismo di Composizione della Crisi:</t>
  </si>
  <si>
    <t xml:space="preserve">Calcolo Compenso OCC</t>
  </si>
  <si>
    <t xml:space="preserve">Determinazione degli onorari in base al DM 24.09.2014 n. 202 e D.M. 25.01.2012, n. 30</t>
  </si>
  <si>
    <t xml:space="preserve">Compenso sull'ammontare dell'attivo realizzato</t>
  </si>
  <si>
    <t xml:space="preserve">Ammontare dell'attivo realizzato</t>
  </si>
  <si>
    <t xml:space="preserve"> </t>
  </si>
  <si>
    <t xml:space="preserve">Attivo realizzato</t>
  </si>
  <si>
    <t xml:space="preserve">Compenso minimo</t>
  </si>
  <si>
    <t xml:space="preserve">Compenso massimo</t>
  </si>
  <si>
    <t xml:space="preserve">Totale attivo</t>
  </si>
  <si>
    <t xml:space="preserve">Totale (1)</t>
  </si>
  <si>
    <t xml:space="preserve">Compenso sull'ammontare del passivo</t>
  </si>
  <si>
    <t xml:space="preserve">Ammontare del passivo in Euro</t>
  </si>
  <si>
    <t xml:space="preserve">Passivo </t>
  </si>
  <si>
    <t xml:space="preserve">in Euro</t>
  </si>
  <si>
    <t xml:space="preserve">Totale passivo</t>
  </si>
  <si>
    <t xml:space="preserve">Totale (2)</t>
  </si>
  <si>
    <t xml:space="preserve">TOTALI (1+2)</t>
  </si>
  <si>
    <t xml:space="preserve">Rimborso 15% forfetario spese generali (3)</t>
  </si>
  <si>
    <t xml:space="preserve">TOTALE COMPENSO (1+2+3)</t>
  </si>
  <si>
    <t xml:space="preserve">RIEPILOGO</t>
  </si>
  <si>
    <t xml:space="preserve">MINIMI</t>
  </si>
  <si>
    <t xml:space="preserve">MEDI</t>
  </si>
  <si>
    <t xml:space="preserve">MASSIMI</t>
  </si>
  <si>
    <t xml:space="preserve">RIDUZIONE APPLICATA %</t>
  </si>
  <si>
    <t xml:space="preserve">TOTALE</t>
  </si>
  <si>
    <r>
      <rPr>
        <b val="true"/>
        <sz val="10"/>
        <rFont val="Arial"/>
        <family val="2"/>
        <charset val="1"/>
      </rPr>
      <t xml:space="preserve">Nota Bene: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1"/>
      </rPr>
      <t xml:space="preserve">I compensi normativamente determinati sono ridotti in una misura compresa tra il 15% e il 40%. 
Al predetto compenso potranno aggiungersi ulteriori spese vive, previa esibizione delle relative giustificazioni; oltre agli oneri previsti per legge.                                                                                                                                                                                                                                                                   Quanto al pagamento del primo acconto, pari al 30%, lo stesso dovrà essere versato al momento dell'accettazione del presente preventivo.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</si>
</sst>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_-;\-* #,##0_-;_-* \-_-;_-@_-"/>
    <numFmt numFmtId="166" formatCode="_-* #,##0.00_-;\-* #,##0.00_-;_-* \-??_-;_-@_-"/>
    <numFmt numFmtId="167" formatCode="#,##0"/>
    <numFmt numFmtId="168" formatCode="#,##0.00"/>
    <numFmt numFmtId="169" formatCode="0.00%"/>
    <numFmt numFmtId="170" formatCode="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i val="true"/>
      <sz val="11.5"/>
      <name val="Arial"/>
      <family val="2"/>
      <charset val="1"/>
    </font>
    <font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6" fontId="5" fillId="2" borderId="1" xfId="2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6" fontId="5" fillId="2" borderId="2" xfId="2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6" fontId="5" fillId="2" borderId="3" xfId="2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5" fillId="2" borderId="4" xfId="2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7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7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5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5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7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5" fillId="2" borderId="4" xfId="19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9" activeCellId="0" sqref="B49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26.44"/>
    <col collapsed="false" customWidth="true" hidden="false" outlineLevel="0" max="2" min="2" style="0" width="21.33"/>
    <col collapsed="false" customWidth="true" hidden="false" outlineLevel="0" max="3" min="3" style="0" width="14.67"/>
    <col collapsed="false" customWidth="true" hidden="false" outlineLevel="0" max="6" min="4" style="0" width="15.66"/>
    <col collapsed="false" customWidth="true" hidden="false" outlineLevel="0" max="7" min="7" style="0" width="20.88"/>
    <col collapsed="false" customWidth="true" hidden="false" outlineLevel="0" max="9" min="9" style="0" width="48.67"/>
    <col collapsed="false" customWidth="true" hidden="false" outlineLevel="0" max="10" min="10" style="0" width="27"/>
    <col collapsed="false" customWidth="true" hidden="false" outlineLevel="0" max="11" min="11" style="0" width="13.34"/>
  </cols>
  <sheetData>
    <row r="1" customFormat="false" ht="17.25" hidden="false" customHeight="false" outlineLevel="0" collapsed="false">
      <c r="A1" s="1" t="s">
        <v>0</v>
      </c>
      <c r="C1" s="2"/>
      <c r="D1" s="3"/>
      <c r="E1" s="3"/>
      <c r="F1" s="4"/>
    </row>
    <row r="2" customFormat="false" ht="14.25" hidden="false" customHeight="false" outlineLevel="0" collapsed="false">
      <c r="C2" s="5"/>
      <c r="D2" s="6"/>
      <c r="E2" s="6"/>
      <c r="F2" s="6"/>
    </row>
    <row r="3" customFormat="false" ht="15" hidden="false" customHeight="false" outlineLevel="0" collapsed="false">
      <c r="A3" s="7" t="s">
        <v>1</v>
      </c>
      <c r="D3" s="2"/>
      <c r="E3" s="3"/>
      <c r="F3" s="4"/>
    </row>
    <row r="4" customFormat="false" ht="14.25" hidden="false" customHeight="false" outlineLevel="0" collapsed="false">
      <c r="C4" s="5"/>
      <c r="D4" s="6"/>
      <c r="E4" s="6"/>
      <c r="F4" s="6"/>
    </row>
    <row r="5" customFormat="false" ht="14.25" hidden="false" customHeight="false" outlineLevel="0" collapsed="false">
      <c r="A5" s="8" t="s">
        <v>2</v>
      </c>
      <c r="C5" s="2"/>
      <c r="D5" s="3"/>
      <c r="E5" s="3"/>
      <c r="F5" s="4"/>
    </row>
    <row r="6" customFormat="false" ht="14.25" hidden="false" customHeight="false" outlineLevel="0" collapsed="false">
      <c r="A6" s="8"/>
      <c r="C6" s="6"/>
      <c r="D6" s="6"/>
      <c r="E6" s="6"/>
      <c r="F6" s="6"/>
    </row>
    <row r="7" customFormat="false" ht="14.25" hidden="false" customHeight="false" outlineLevel="0" collapsed="false">
      <c r="B7" s="6"/>
      <c r="C7" s="6"/>
      <c r="D7" s="6"/>
      <c r="E7" s="6"/>
      <c r="F7" s="6"/>
      <c r="G7" s="9"/>
    </row>
    <row r="8" customFormat="false" ht="15" hidden="false" customHeight="false" outlineLevel="0" collapsed="false">
      <c r="A8" s="10" t="s">
        <v>3</v>
      </c>
      <c r="B8" s="10"/>
      <c r="C8" s="10"/>
      <c r="D8" s="10"/>
      <c r="E8" s="10"/>
      <c r="F8" s="10"/>
      <c r="G8" s="11"/>
    </row>
    <row r="9" customFormat="false" ht="15" hidden="false" customHeight="false" outlineLevel="0" collapsed="false">
      <c r="A9" s="12" t="s">
        <v>4</v>
      </c>
      <c r="B9" s="12"/>
      <c r="C9" s="12"/>
      <c r="D9" s="12"/>
      <c r="E9" s="12"/>
      <c r="F9" s="12"/>
      <c r="G9" s="11"/>
    </row>
    <row r="10" customFormat="false" ht="14.25" hidden="false" customHeight="false" outlineLevel="0" collapsed="false">
      <c r="A10" s="6"/>
      <c r="B10" s="6"/>
      <c r="C10" s="6"/>
      <c r="D10" s="6"/>
      <c r="E10" s="6"/>
      <c r="F10" s="6"/>
      <c r="G10" s="6"/>
      <c r="I10" s="6"/>
    </row>
    <row r="11" customFormat="false" ht="14.25" hidden="false" customHeight="false" outlineLevel="0" collapsed="false">
      <c r="A11" s="13" t="s">
        <v>5</v>
      </c>
      <c r="B11" s="6"/>
      <c r="C11" s="6"/>
      <c r="D11" s="6"/>
      <c r="E11" s="6"/>
      <c r="F11" s="6"/>
      <c r="G11" s="6"/>
    </row>
    <row r="12" customFormat="false" ht="14.25" hidden="false" customHeight="false" outlineLevel="0" collapsed="false">
      <c r="A12" s="6" t="s">
        <v>6</v>
      </c>
      <c r="C12" s="14" t="n">
        <v>0</v>
      </c>
      <c r="D12" s="6"/>
      <c r="E12" s="6"/>
      <c r="F12" s="6"/>
      <c r="G12" s="6"/>
    </row>
    <row r="13" customFormat="false" ht="15" hidden="false" customHeight="false" outlineLevel="0" collapsed="false">
      <c r="A13" s="15"/>
      <c r="B13" s="15"/>
      <c r="C13" s="16"/>
      <c r="D13" s="6"/>
      <c r="E13" s="16"/>
      <c r="F13" s="17" t="s">
        <v>7</v>
      </c>
      <c r="G13" s="6"/>
    </row>
    <row r="14" customFormat="false" ht="14.25" hidden="false" customHeight="false" outlineLevel="0" collapsed="false">
      <c r="A14" s="18" t="s">
        <v>8</v>
      </c>
      <c r="B14" s="19"/>
      <c r="C14" s="20" t="s">
        <v>9</v>
      </c>
      <c r="D14" s="20"/>
      <c r="E14" s="20" t="s">
        <v>10</v>
      </c>
      <c r="F14" s="20"/>
      <c r="G14" s="6"/>
    </row>
    <row r="15" customFormat="false" ht="14.25" hidden="false" customHeight="false" outlineLevel="0" collapsed="false">
      <c r="A15" s="21" t="n">
        <f aca="false">IF(C12&gt;16227.08,16227.08,C12)</f>
        <v>0</v>
      </c>
      <c r="B15" s="22"/>
      <c r="C15" s="23" t="n">
        <v>0.12</v>
      </c>
      <c r="D15" s="24" t="n">
        <f aca="false">A15*C15</f>
        <v>0</v>
      </c>
      <c r="E15" s="25" t="n">
        <v>0.14</v>
      </c>
      <c r="F15" s="26" t="n">
        <f aca="false">A15*E15</f>
        <v>0</v>
      </c>
      <c r="G15" s="6"/>
      <c r="I15" s="27"/>
      <c r="J15" s="27"/>
    </row>
    <row r="16" customFormat="false" ht="14.25" hidden="false" customHeight="false" outlineLevel="0" collapsed="false">
      <c r="A16" s="21" t="n">
        <f aca="false">IF($C$12&lt;24340.62,0,24340.62-16227.08)+IF(AND(16227.08&lt;$C$12, $C$12&lt;24340.62),$C$12-16227.08,0)</f>
        <v>0</v>
      </c>
      <c r="B16" s="22"/>
      <c r="C16" s="23" t="n">
        <v>0.1</v>
      </c>
      <c r="D16" s="24" t="n">
        <f aca="false">A16*C16</f>
        <v>0</v>
      </c>
      <c r="E16" s="23" t="n">
        <v>0.12</v>
      </c>
      <c r="F16" s="24" t="n">
        <f aca="false">A16*E16</f>
        <v>0</v>
      </c>
      <c r="G16" s="6"/>
      <c r="I16" s="28"/>
      <c r="J16" s="28"/>
    </row>
    <row r="17" customFormat="false" ht="14.25" hidden="false" customHeight="false" outlineLevel="0" collapsed="false">
      <c r="A17" s="21" t="n">
        <f aca="false">IF($C$12&lt;40567.68,0,40567.68-24340.62)+IF(AND(24340.62&lt;$C$12, $C$12&lt;40567.68),$C$12-24340.62,0)</f>
        <v>0</v>
      </c>
      <c r="B17" s="22"/>
      <c r="C17" s="23" t="n">
        <v>0.085</v>
      </c>
      <c r="D17" s="24" t="n">
        <f aca="false">A17*C17</f>
        <v>0</v>
      </c>
      <c r="E17" s="23" t="n">
        <v>0.095</v>
      </c>
      <c r="F17" s="24" t="n">
        <f aca="false">A17*E17</f>
        <v>0</v>
      </c>
      <c r="G17" s="6"/>
      <c r="I17" s="28"/>
      <c r="J17" s="28"/>
    </row>
    <row r="18" customFormat="false" ht="14.25" hidden="false" customHeight="false" outlineLevel="0" collapsed="false">
      <c r="A18" s="21" t="n">
        <f aca="false">IF($C$12&lt;81135.38,0,81135.38-40567.68)+IF(AND(40567.68&lt;$C$12, $C$12&lt;81135.38),$C$12-40567.68,0)</f>
        <v>0</v>
      </c>
      <c r="B18" s="22"/>
      <c r="C18" s="23" t="n">
        <v>0.07</v>
      </c>
      <c r="D18" s="24" t="n">
        <f aca="false">A18*C18</f>
        <v>0</v>
      </c>
      <c r="E18" s="23" t="n">
        <v>0.08</v>
      </c>
      <c r="F18" s="24" t="n">
        <f aca="false">A18*E18</f>
        <v>0</v>
      </c>
      <c r="G18" s="6"/>
      <c r="I18" s="28"/>
      <c r="J18" s="28"/>
      <c r="K18" s="29"/>
    </row>
    <row r="19" customFormat="false" ht="14.25" hidden="false" customHeight="false" outlineLevel="0" collapsed="false">
      <c r="A19" s="21" t="n">
        <f aca="false">IF($C$12&lt;405676.89,0,405676.89-81135.38)+IF(AND(81135.38&lt;$C$12, $C$12&lt;405676.89),$C$12-81135.38,0)</f>
        <v>0</v>
      </c>
      <c r="B19" s="22"/>
      <c r="C19" s="23" t="n">
        <v>0.055</v>
      </c>
      <c r="D19" s="24" t="n">
        <f aca="false">A19*C19</f>
        <v>0</v>
      </c>
      <c r="E19" s="23" t="n">
        <v>0.065</v>
      </c>
      <c r="F19" s="24" t="n">
        <f aca="false">A19*E19</f>
        <v>0</v>
      </c>
      <c r="G19" s="6"/>
      <c r="I19" s="28"/>
      <c r="J19" s="28"/>
      <c r="K19" s="29"/>
    </row>
    <row r="20" customFormat="false" ht="14.25" hidden="false" customHeight="false" outlineLevel="0" collapsed="false">
      <c r="A20" s="21" t="n">
        <f aca="false">IF($C$12&lt;811353.79,0,811353.79-405676.89)+IF(AND(405676.89&lt;$C$12, $C$12&lt;811353.79),$C$12-405676.89,0)</f>
        <v>0</v>
      </c>
      <c r="B20" s="22"/>
      <c r="C20" s="23" t="n">
        <v>0.04</v>
      </c>
      <c r="D20" s="24" t="n">
        <f aca="false">A20*C20</f>
        <v>0</v>
      </c>
      <c r="E20" s="23" t="n">
        <v>0.05</v>
      </c>
      <c r="F20" s="24" t="n">
        <f aca="false">A20*E20</f>
        <v>0</v>
      </c>
      <c r="G20" s="6"/>
      <c r="I20" s="28"/>
      <c r="J20" s="28"/>
      <c r="K20" s="29"/>
    </row>
    <row r="21" customFormat="false" ht="14.25" hidden="false" customHeight="false" outlineLevel="0" collapsed="false">
      <c r="A21" s="21" t="n">
        <f aca="false">IF($C$12&lt;2434061.37,0,2434061.37-811353.79)+IF(AND(811353.79&lt;$C$12, $C$12&lt;2434061.37),$C$12-811353.79,0)</f>
        <v>0</v>
      </c>
      <c r="B21" s="22"/>
      <c r="C21" s="23" t="n">
        <v>0.009</v>
      </c>
      <c r="D21" s="24" t="n">
        <f aca="false">A21*C21</f>
        <v>0</v>
      </c>
      <c r="E21" s="23" t="n">
        <v>0.018</v>
      </c>
      <c r="F21" s="24" t="n">
        <f aca="false">A21*E21</f>
        <v>0</v>
      </c>
      <c r="G21" s="6"/>
      <c r="I21" s="28"/>
      <c r="J21" s="28"/>
      <c r="K21" s="29"/>
    </row>
    <row r="22" customFormat="false" ht="14.25" hidden="false" customHeight="false" outlineLevel="0" collapsed="false">
      <c r="A22" s="21" t="n">
        <f aca="false">IF(C12&gt;2434061.37,C12-2434061.37,0)</f>
        <v>0</v>
      </c>
      <c r="B22" s="22"/>
      <c r="C22" s="23" t="n">
        <v>0.0045</v>
      </c>
      <c r="D22" s="24" t="n">
        <f aca="false">A22*C22</f>
        <v>0</v>
      </c>
      <c r="E22" s="23" t="n">
        <v>0.009</v>
      </c>
      <c r="F22" s="24" t="n">
        <f aca="false">A22*E22</f>
        <v>0</v>
      </c>
      <c r="G22" s="6"/>
      <c r="I22" s="28"/>
      <c r="J22" s="27"/>
      <c r="K22" s="29"/>
    </row>
    <row r="23" customFormat="false" ht="14.25" hidden="false" customHeight="false" outlineLevel="0" collapsed="false">
      <c r="A23" s="30" t="n">
        <f aca="false">SUM(A15:A22)</f>
        <v>0</v>
      </c>
      <c r="B23" s="22" t="s">
        <v>11</v>
      </c>
      <c r="C23" s="31"/>
      <c r="D23" s="32"/>
      <c r="E23" s="31"/>
      <c r="F23" s="32"/>
      <c r="G23" s="6"/>
      <c r="K23" s="29"/>
    </row>
    <row r="24" customFormat="false" ht="14.25" hidden="false" customHeight="false" outlineLevel="0" collapsed="false">
      <c r="A24" s="33"/>
      <c r="B24" s="33"/>
      <c r="C24" s="33"/>
      <c r="D24" s="34"/>
      <c r="E24" s="34"/>
      <c r="F24" s="34"/>
      <c r="G24" s="6"/>
      <c r="K24" s="29"/>
    </row>
    <row r="25" customFormat="false" ht="14.25" hidden="false" customHeight="false" outlineLevel="0" collapsed="false">
      <c r="A25" s="35" t="s">
        <v>12</v>
      </c>
      <c r="B25" s="33"/>
      <c r="C25" s="34"/>
      <c r="D25" s="36" t="n">
        <f aca="false">SUM(D15:D24)</f>
        <v>0</v>
      </c>
      <c r="E25" s="33"/>
      <c r="F25" s="36" t="n">
        <f aca="false">SUM(F15:F24)</f>
        <v>0</v>
      </c>
      <c r="G25" s="6"/>
      <c r="K25" s="29"/>
    </row>
    <row r="26" customFormat="false" ht="14.25" hidden="false" customHeight="false" outlineLevel="0" collapsed="false">
      <c r="A26" s="35"/>
      <c r="B26" s="33"/>
      <c r="C26" s="22"/>
      <c r="D26" s="22"/>
      <c r="E26" s="37"/>
      <c r="F26" s="22"/>
      <c r="G26" s="6"/>
    </row>
    <row r="27" customFormat="false" ht="14.25" hidden="false" customHeight="false" outlineLevel="0" collapsed="false">
      <c r="A27" s="13" t="s">
        <v>13</v>
      </c>
      <c r="B27" s="6"/>
      <c r="C27" s="6"/>
      <c r="D27" s="22"/>
      <c r="E27" s="22"/>
      <c r="F27" s="22"/>
      <c r="G27" s="22"/>
    </row>
    <row r="28" customFormat="false" ht="14.25" hidden="false" customHeight="false" outlineLevel="0" collapsed="false">
      <c r="A28" s="6" t="s">
        <v>14</v>
      </c>
      <c r="B28" s="6"/>
      <c r="C28" s="14" t="n">
        <v>0</v>
      </c>
      <c r="D28" s="6"/>
      <c r="E28" s="6"/>
      <c r="F28" s="22"/>
      <c r="G28" s="22"/>
    </row>
    <row r="29" customFormat="false" ht="14.25" hidden="false" customHeight="false" outlineLevel="0" collapsed="false">
      <c r="A29" s="33"/>
      <c r="B29" s="33"/>
      <c r="C29" s="33"/>
      <c r="D29" s="33"/>
      <c r="E29" s="33"/>
      <c r="F29" s="33"/>
      <c r="G29" s="6"/>
    </row>
    <row r="30" customFormat="false" ht="14.25" hidden="false" customHeight="false" outlineLevel="0" collapsed="false">
      <c r="A30" s="38" t="s">
        <v>15</v>
      </c>
      <c r="B30" s="33"/>
      <c r="C30" s="39" t="s">
        <v>9</v>
      </c>
      <c r="D30" s="39"/>
      <c r="E30" s="39" t="s">
        <v>10</v>
      </c>
      <c r="F30" s="39"/>
      <c r="G30" s="6"/>
    </row>
    <row r="31" customFormat="false" ht="14.25" hidden="false" customHeight="false" outlineLevel="0" collapsed="false">
      <c r="A31" s="40" t="s">
        <v>16</v>
      </c>
      <c r="B31" s="41"/>
      <c r="C31" s="42" t="s">
        <v>16</v>
      </c>
      <c r="D31" s="42"/>
      <c r="E31" s="42" t="s">
        <v>16</v>
      </c>
      <c r="F31" s="42"/>
      <c r="G31" s="6"/>
    </row>
    <row r="32" customFormat="false" ht="14.25" hidden="false" customHeight="false" outlineLevel="0" collapsed="false">
      <c r="A32" s="21" t="n">
        <f aca="false">IF(C28&gt;81131.38,81131.38,C28)</f>
        <v>0</v>
      </c>
      <c r="B32" s="33"/>
      <c r="C32" s="43" t="n">
        <v>0.0019</v>
      </c>
      <c r="D32" s="44" t="n">
        <f aca="false">A32*C32</f>
        <v>0</v>
      </c>
      <c r="E32" s="25" t="n">
        <v>0.0094</v>
      </c>
      <c r="F32" s="44" t="n">
        <f aca="false">A32*E32</f>
        <v>0</v>
      </c>
      <c r="G32" s="6"/>
    </row>
    <row r="33" customFormat="false" ht="14.25" hidden="false" customHeight="false" outlineLevel="0" collapsed="false">
      <c r="A33" s="21" t="n">
        <f aca="false">IF(C28&gt;81131.38,C28-81131.38,0)</f>
        <v>0</v>
      </c>
      <c r="B33" s="33"/>
      <c r="C33" s="45" t="n">
        <v>0.0006</v>
      </c>
      <c r="D33" s="46" t="n">
        <f aca="false">A33*C33</f>
        <v>0</v>
      </c>
      <c r="E33" s="23" t="n">
        <v>0.0046</v>
      </c>
      <c r="F33" s="46" t="n">
        <f aca="false">A33*E33</f>
        <v>0</v>
      </c>
      <c r="G33" s="6"/>
    </row>
    <row r="34" customFormat="false" ht="14.25" hidden="false" customHeight="false" outlineLevel="0" collapsed="false">
      <c r="A34" s="30" t="n">
        <f aca="false">A32+A33</f>
        <v>0</v>
      </c>
      <c r="B34" s="33" t="s">
        <v>17</v>
      </c>
      <c r="C34" s="47"/>
      <c r="D34" s="48"/>
      <c r="E34" s="49"/>
      <c r="F34" s="48"/>
      <c r="G34" s="6"/>
    </row>
    <row r="35" customFormat="false" ht="14.25" hidden="false" customHeight="false" outlineLevel="0" collapsed="false">
      <c r="A35" s="33"/>
      <c r="B35" s="33"/>
      <c r="C35" s="33"/>
      <c r="D35" s="34"/>
      <c r="E35" s="34"/>
      <c r="F35" s="34"/>
      <c r="G35" s="6"/>
    </row>
    <row r="36" customFormat="false" ht="14.25" hidden="false" customHeight="false" outlineLevel="0" collapsed="false">
      <c r="A36" s="35" t="s">
        <v>18</v>
      </c>
      <c r="B36" s="33"/>
      <c r="C36" s="33"/>
      <c r="D36" s="36" t="n">
        <f aca="false">SUM(D32:D34)</f>
        <v>0</v>
      </c>
      <c r="E36" s="34"/>
      <c r="F36" s="36" t="n">
        <f aca="false">SUM(F32:F34)</f>
        <v>0</v>
      </c>
      <c r="G36" s="6"/>
    </row>
    <row r="37" customFormat="false" ht="14.25" hidden="false" customHeight="false" outlineLevel="0" collapsed="false">
      <c r="A37" s="33"/>
      <c r="B37" s="33"/>
      <c r="C37" s="33"/>
      <c r="D37" s="50"/>
      <c r="E37" s="34"/>
      <c r="F37" s="51"/>
      <c r="G37" s="6"/>
    </row>
    <row r="38" customFormat="false" ht="14.25" hidden="false" customHeight="false" outlineLevel="0" collapsed="false">
      <c r="A38" s="52" t="s">
        <v>19</v>
      </c>
      <c r="B38" s="53"/>
      <c r="C38" s="33"/>
      <c r="D38" s="54" t="n">
        <f aca="false">D25+D36</f>
        <v>0</v>
      </c>
      <c r="E38" s="34"/>
      <c r="F38" s="54" t="n">
        <f aca="false">F25+F36</f>
        <v>0</v>
      </c>
      <c r="G38" s="6"/>
    </row>
    <row r="39" customFormat="false" ht="14.25" hidden="false" customHeight="false" outlineLevel="0" collapsed="false">
      <c r="A39" s="33"/>
      <c r="B39" s="33"/>
      <c r="C39" s="33"/>
      <c r="D39" s="34"/>
      <c r="E39" s="34"/>
      <c r="F39" s="34"/>
      <c r="G39" s="6"/>
    </row>
    <row r="40" customFormat="false" ht="14.25" hidden="false" customHeight="false" outlineLevel="0" collapsed="false">
      <c r="A40" s="55" t="s">
        <v>20</v>
      </c>
      <c r="B40" s="55"/>
      <c r="C40" s="33"/>
      <c r="D40" s="36" t="n">
        <f aca="false">D38*15/100</f>
        <v>0</v>
      </c>
      <c r="E40" s="34"/>
      <c r="F40" s="36" t="n">
        <f aca="false">F38*15/100</f>
        <v>0</v>
      </c>
      <c r="G40" s="6"/>
    </row>
    <row r="41" customFormat="false" ht="14.25" hidden="false" customHeight="false" outlineLevel="0" collapsed="false">
      <c r="A41" s="33"/>
      <c r="B41" s="33"/>
      <c r="C41" s="33"/>
      <c r="D41" s="34"/>
      <c r="E41" s="34"/>
      <c r="F41" s="34"/>
      <c r="G41" s="6"/>
    </row>
    <row r="42" customFormat="false" ht="14.25" hidden="false" customHeight="false" outlineLevel="0" collapsed="false">
      <c r="A42" s="56" t="s">
        <v>21</v>
      </c>
      <c r="B42" s="56"/>
      <c r="C42" s="33"/>
      <c r="D42" s="54" t="n">
        <f aca="false">D38+D40</f>
        <v>0</v>
      </c>
      <c r="E42" s="34"/>
      <c r="F42" s="54" t="n">
        <f aca="false">F38+F40</f>
        <v>0</v>
      </c>
      <c r="G42" s="6"/>
    </row>
    <row r="43" customFormat="false" ht="14.25" hidden="false" customHeight="false" outlineLevel="0" collapsed="false">
      <c r="A43" s="55"/>
      <c r="B43" s="55"/>
      <c r="C43" s="33"/>
      <c r="D43" s="50"/>
      <c r="E43" s="34"/>
      <c r="F43" s="50"/>
      <c r="G43" s="6"/>
    </row>
    <row r="44" customFormat="false" ht="14.25" hidden="false" customHeight="false" outlineLevel="0" collapsed="false">
      <c r="A44" s="55"/>
      <c r="B44" s="55"/>
      <c r="C44" s="33"/>
      <c r="D44" s="50"/>
      <c r="E44" s="34"/>
      <c r="F44" s="50"/>
      <c r="G44" s="6"/>
    </row>
    <row r="45" customFormat="false" ht="14.25" hidden="false" customHeight="false" outlineLevel="0" collapsed="false">
      <c r="A45" s="55" t="s">
        <v>22</v>
      </c>
      <c r="B45" s="55"/>
      <c r="C45" s="33"/>
      <c r="D45" s="55" t="s">
        <v>23</v>
      </c>
      <c r="E45" s="55" t="s">
        <v>24</v>
      </c>
      <c r="F45" s="55" t="s">
        <v>25</v>
      </c>
      <c r="G45" s="6"/>
    </row>
    <row r="46" customFormat="false" ht="15" hidden="false" customHeight="false" outlineLevel="0" collapsed="false">
      <c r="C46" s="57"/>
      <c r="D46" s="36" t="n">
        <f aca="false">D42</f>
        <v>0</v>
      </c>
      <c r="E46" s="36" t="n">
        <f aca="false">(F46+D46)/2</f>
        <v>0</v>
      </c>
      <c r="F46" s="36" t="n">
        <f aca="false">F42</f>
        <v>0</v>
      </c>
      <c r="G46" s="6"/>
    </row>
    <row r="47" customFormat="false" ht="15" hidden="false" customHeight="false" outlineLevel="0" collapsed="false">
      <c r="A47" s="6" t="s">
        <v>26</v>
      </c>
      <c r="B47" s="58" t="n">
        <v>0</v>
      </c>
      <c r="C47" s="57"/>
      <c r="D47" s="36" t="n">
        <f aca="false">D46*B47</f>
        <v>0</v>
      </c>
      <c r="E47" s="36" t="n">
        <f aca="false">E46*B47</f>
        <v>0</v>
      </c>
      <c r="F47" s="36" t="n">
        <f aca="false">F46*B47</f>
        <v>0</v>
      </c>
      <c r="G47" s="6"/>
    </row>
    <row r="48" customFormat="false" ht="15" hidden="false" customHeight="false" outlineLevel="0" collapsed="false">
      <c r="A48" s="13" t="s">
        <v>27</v>
      </c>
      <c r="B48" s="57"/>
      <c r="C48" s="57"/>
      <c r="D48" s="54" t="n">
        <f aca="false">D46-D47</f>
        <v>0</v>
      </c>
      <c r="E48" s="54" t="n">
        <f aca="false">E46-E47</f>
        <v>0</v>
      </c>
      <c r="F48" s="54" t="n">
        <f aca="false">F46-F47</f>
        <v>0</v>
      </c>
      <c r="G48" s="34"/>
    </row>
    <row r="49" customFormat="false" ht="15" hidden="false" customHeight="false" outlineLevel="0" collapsed="false">
      <c r="A49" s="6"/>
      <c r="B49" s="57"/>
      <c r="C49" s="57"/>
      <c r="D49" s="37"/>
      <c r="E49" s="37"/>
      <c r="F49" s="37"/>
      <c r="G49" s="34"/>
    </row>
    <row r="50" customFormat="false" ht="15" hidden="false" customHeight="false" outlineLevel="0" collapsed="false">
      <c r="A50" s="6"/>
      <c r="B50" s="57"/>
      <c r="C50" s="57"/>
      <c r="D50" s="37"/>
      <c r="E50" s="37"/>
      <c r="F50" s="37"/>
      <c r="G50" s="34"/>
    </row>
    <row r="51" customFormat="false" ht="79.5" hidden="false" customHeight="true" outlineLevel="0" collapsed="false">
      <c r="A51" s="59" t="s">
        <v>28</v>
      </c>
      <c r="B51" s="59"/>
      <c r="C51" s="59"/>
      <c r="D51" s="59"/>
      <c r="E51" s="59"/>
      <c r="F51" s="59"/>
      <c r="G51" s="6"/>
    </row>
    <row r="52" customFormat="false" ht="14.25" hidden="false" customHeight="false" outlineLevel="0" collapsed="false">
      <c r="A52" s="6"/>
      <c r="B52" s="6"/>
      <c r="C52" s="6"/>
      <c r="G52" s="6"/>
    </row>
    <row r="53" customFormat="false" ht="14.25" hidden="false" customHeight="false" outlineLevel="0" collapsed="false">
      <c r="A53" s="6"/>
      <c r="B53" s="6"/>
      <c r="C53" s="6"/>
      <c r="D53" s="60"/>
      <c r="E53" s="60"/>
      <c r="F53" s="60"/>
      <c r="G53" s="60"/>
    </row>
  </sheetData>
  <sheetProtection sheet="true" password="d13f" objects="true" scenarios="true"/>
  <protectedRanges>
    <protectedRange name="Intervallo4" securityDescriptor="O:WDG:WDD:(A;;CC;;;WD)" password="d13f" sqref="B47"/>
    <protectedRange name="Intervallo2" securityDescriptor="O:WDG:WDD:(A;;CC;;;WD)" password="deff" sqref="C28"/>
    <protectedRange name="Intervallo1" securityDescriptor="O:WDG:WDD:(A;;CC;;;WD)" password="deff" sqref="C12"/>
    <protectedRange name="Intervallo3" securityDescriptor="O:WDG:WDD:(A;;CC;;;WD)" password="deff" sqref="C1:F1 C5:F5 D3:F3"/>
  </protectedRanges>
  <mergeCells count="11">
    <mergeCell ref="A8:F8"/>
    <mergeCell ref="A9:F9"/>
    <mergeCell ref="C14:D14"/>
    <mergeCell ref="E14:F14"/>
    <mergeCell ref="C30:D30"/>
    <mergeCell ref="E30:F30"/>
    <mergeCell ref="C31:D31"/>
    <mergeCell ref="E31:F31"/>
    <mergeCell ref="A40:B40"/>
    <mergeCell ref="A42:B42"/>
    <mergeCell ref="A51:F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LibreOffice/7.5.1.2$Windows_X86_64 LibreOffice_project/fcbaee479e84c6cd81291587d2ee68cba099e129</Application>
  <AppVersion>15.0000</AppVersion>
  <Company>Telecom Italia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2016-07-11T09:30:40Z</dcterms:created>
  <dc:creator>Elisa Castagnoli</dc:creator>
  <dc:description/>
  <dc:language>it-IT</dc:language>
  <cp:lastModifiedBy>l.tenconi</cp:lastModifiedBy>
  <cp:lastPrinted>2017-09-07T15:17:08Z</cp:lastPrinted>
  <dcterms:modified xsi:type="dcterms:W3CDTF">2021-06-04T07:06:47Z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